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Z:\Dokumente\Raus mit der feuchten Luft\"/>
    </mc:Choice>
  </mc:AlternateContent>
  <xr:revisionPtr revIDLastSave="0" documentId="8_{60D9B936-187D-48FC-A851-EF702B58B5BF}" xr6:coauthVersionLast="45" xr6:coauthVersionMax="45" xr10:uidLastSave="{00000000-0000-0000-0000-000000000000}"/>
  <bookViews>
    <workbookView xWindow="-120" yWindow="-120" windowWidth="25440" windowHeight="15075" xr2:uid="{00000000-000D-0000-FFFF-FFFF00000000}"/>
  </bookViews>
  <sheets>
    <sheet name="Lüften oder nicht" sheetId="1" r:id="rId1"/>
    <sheet name="mehrere Räume" sheetId="4" r:id="rId2"/>
    <sheet name="Hilfe" sheetId="3" r:id="rId3"/>
    <sheet name="Formeln"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4" l="1"/>
  <c r="E7" i="4"/>
  <c r="F7" i="4"/>
  <c r="G7" i="4"/>
  <c r="D8" i="4"/>
  <c r="E8" i="4"/>
  <c r="F8" i="4" s="1"/>
  <c r="G8" i="4" s="1"/>
  <c r="D9" i="4"/>
  <c r="E9" i="4"/>
  <c r="F9" i="4" s="1"/>
  <c r="G9" i="4" s="1"/>
  <c r="D10" i="4"/>
  <c r="E10" i="4"/>
  <c r="F10" i="4" s="1"/>
  <c r="G10" i="4" s="1"/>
  <c r="D11" i="4"/>
  <c r="E11" i="4"/>
  <c r="F11" i="4" s="1"/>
  <c r="G11" i="4" s="1"/>
  <c r="D12" i="4"/>
  <c r="E12" i="4"/>
  <c r="F12" i="4" s="1"/>
  <c r="G12" i="4" s="1"/>
  <c r="D13" i="4"/>
  <c r="E13" i="4"/>
  <c r="F13" i="4" s="1"/>
  <c r="G13" i="4" s="1"/>
  <c r="D14" i="4"/>
  <c r="E14" i="4"/>
  <c r="F14" i="4" s="1"/>
  <c r="G14" i="4" s="1"/>
  <c r="D15" i="4"/>
  <c r="E15" i="4"/>
  <c r="F15" i="4" s="1"/>
  <c r="G15" i="4" s="1"/>
  <c r="D16" i="4"/>
  <c r="E16" i="4"/>
  <c r="F16" i="4" s="1"/>
  <c r="G16" i="4" s="1"/>
  <c r="D17" i="4"/>
  <c r="E17" i="4"/>
  <c r="F17" i="4" s="1"/>
  <c r="G17" i="4" s="1"/>
  <c r="D18" i="4"/>
  <c r="E18" i="4"/>
  <c r="F18" i="4" s="1"/>
  <c r="G18" i="4" s="1"/>
  <c r="D19" i="4"/>
  <c r="E19" i="4"/>
  <c r="F19" i="4" s="1"/>
  <c r="G19" i="4" s="1"/>
  <c r="D20" i="4"/>
  <c r="E20" i="4"/>
  <c r="F20" i="4" s="1"/>
  <c r="G20" i="4" s="1"/>
  <c r="D21" i="4"/>
  <c r="E21" i="4"/>
  <c r="F21" i="4" s="1"/>
  <c r="G21" i="4" s="1"/>
  <c r="D22" i="4"/>
  <c r="E22" i="4"/>
  <c r="F22" i="4" s="1"/>
  <c r="G22" i="4" s="1"/>
  <c r="D23" i="4"/>
  <c r="E23" i="4"/>
  <c r="F23" i="4" s="1"/>
  <c r="G23" i="4" s="1"/>
  <c r="D24" i="4"/>
  <c r="E24" i="4"/>
  <c r="F24" i="4" s="1"/>
  <c r="G24" i="4" s="1"/>
  <c r="D25" i="4"/>
  <c r="E25" i="4"/>
  <c r="F25" i="4" s="1"/>
  <c r="G25" i="4" s="1"/>
  <c r="D26" i="4"/>
  <c r="E26" i="4"/>
  <c r="D27" i="4"/>
  <c r="E27" i="4"/>
  <c r="F27" i="4" s="1"/>
  <c r="G27" i="4" s="1"/>
  <c r="D28" i="4"/>
  <c r="E28" i="4"/>
  <c r="F28" i="4" s="1"/>
  <c r="G28" i="4" s="1"/>
  <c r="D29" i="4"/>
  <c r="E29" i="4"/>
  <c r="F29" i="4" s="1"/>
  <c r="G29" i="4" s="1"/>
  <c r="D30" i="4"/>
  <c r="E30" i="4"/>
  <c r="F30" i="4" s="1"/>
  <c r="G30" i="4" s="1"/>
  <c r="D31" i="4"/>
  <c r="E31" i="4"/>
  <c r="F31" i="4" s="1"/>
  <c r="G31" i="4" s="1"/>
  <c r="D32" i="4"/>
  <c r="E32" i="4"/>
  <c r="F32" i="4" s="1"/>
  <c r="G32" i="4" s="1"/>
  <c r="D33" i="4"/>
  <c r="E33" i="4"/>
  <c r="F33" i="4" s="1"/>
  <c r="G33" i="4" s="1"/>
  <c r="D34" i="4"/>
  <c r="E34" i="4"/>
  <c r="F34" i="4" s="1"/>
  <c r="G34" i="4" s="1"/>
  <c r="E6" i="4"/>
  <c r="F6" i="4" s="1"/>
  <c r="G6" i="4" s="1"/>
  <c r="D6" i="4"/>
  <c r="F26" i="4" l="1"/>
  <c r="G26" i="4" s="1"/>
  <c r="H14" i="1"/>
  <c r="H5" i="1"/>
  <c r="H26" i="1" l="1"/>
  <c r="H7" i="1" l="1"/>
  <c r="G21" i="1" s="1"/>
  <c r="H6" i="1"/>
  <c r="H16" i="1"/>
  <c r="K21" i="1" s="1"/>
  <c r="G22" i="1" l="1"/>
  <c r="E24" i="1" s="1"/>
  <c r="H8" i="1"/>
  <c r="H9" i="1" s="1"/>
  <c r="H17" i="1"/>
  <c r="H18" i="1" s="1"/>
  <c r="H15" i="1"/>
  <c r="H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Gero Kurtz</author>
  </authors>
  <commentList>
    <comment ref="C5" authorId="0" shapeId="0" xr:uid="{00000000-0006-0000-0000-000001000000}">
      <text>
        <r>
          <rPr>
            <b/>
            <sz val="9"/>
            <color indexed="81"/>
            <rFont val="Segoe UI"/>
            <family val="2"/>
          </rPr>
          <t>Gero Kurtz:</t>
        </r>
        <r>
          <rPr>
            <sz val="9"/>
            <color indexed="81"/>
            <rFont val="Segoe UI"/>
            <family val="2"/>
          </rPr>
          <t xml:space="preserve">
Geben Sie hier bitte die aktuelle Außentemperatur im Freien ein. Das Thermometer muss sich im Schatten befinden!
Eingabe ohne Einheit, Kommastellen möglich.</t>
        </r>
      </text>
    </comment>
    <comment ref="C6" authorId="0" shapeId="0" xr:uid="{00000000-0006-0000-0000-000002000000}">
      <text>
        <r>
          <rPr>
            <b/>
            <sz val="9"/>
            <color indexed="81"/>
            <rFont val="Segoe UI"/>
            <family val="2"/>
          </rPr>
          <t>Gero Kurtz:</t>
        </r>
        <r>
          <rPr>
            <sz val="9"/>
            <color indexed="81"/>
            <rFont val="Segoe UI"/>
            <family val="2"/>
          </rPr>
          <t xml:space="preserve">
Geben Sie hier die aktuelle relative Luftfeuchtigkeit von Draußen ein. Dazu benötigen Sie ein Hygrometer!
Eingabe ohne Prozentzeichen!</t>
        </r>
      </text>
    </comment>
    <comment ref="E7" authorId="0" shapeId="0" xr:uid="{00000000-0006-0000-0000-000003000000}">
      <text>
        <r>
          <rPr>
            <b/>
            <sz val="9"/>
            <color indexed="81"/>
            <rFont val="Segoe UI"/>
            <family val="2"/>
          </rPr>
          <t>Gero Kurtz:</t>
        </r>
        <r>
          <rPr>
            <sz val="9"/>
            <color indexed="81"/>
            <rFont val="Segoe UI"/>
            <family val="2"/>
          </rPr>
          <t xml:space="preserve">
Ab dieser Temperatur beginnt das in der Luft enthaltene Wasser zu kondensieren - es bilden sich Wassertröpchen</t>
        </r>
      </text>
    </comment>
    <comment ref="H7" authorId="0" shapeId="0" xr:uid="{00000000-0006-0000-0000-000004000000}">
      <text>
        <r>
          <rPr>
            <b/>
            <sz val="9"/>
            <color indexed="81"/>
            <rFont val="Segoe UI"/>
            <family val="2"/>
          </rPr>
          <t>Gero Kurtz:</t>
        </r>
        <r>
          <rPr>
            <sz val="9"/>
            <color indexed="81"/>
            <rFont val="Segoe UI"/>
            <family val="2"/>
          </rPr>
          <t xml:space="preserve">
Ab dieser Temperatur beginnt das in der Luft enthaltene Wasser zu kondensieren - es bilden sich Wassertröpchen</t>
        </r>
      </text>
    </comment>
    <comment ref="C14" authorId="0" shapeId="0" xr:uid="{00000000-0006-0000-0000-000005000000}">
      <text>
        <r>
          <rPr>
            <b/>
            <sz val="9"/>
            <color indexed="81"/>
            <rFont val="Segoe UI"/>
            <family val="2"/>
          </rPr>
          <t>Gero Kurtz:</t>
        </r>
        <r>
          <rPr>
            <sz val="9"/>
            <color indexed="81"/>
            <rFont val="Segoe UI"/>
            <family val="2"/>
          </rPr>
          <t xml:space="preserve">
Geben Sie hier bitte die aktuelle Zimmertemperatur ein. Soll eine Wand oder feuchte Stelle abtrocknen, so messen Sie die Temperatur der Wand oder feuchten Stelle.
Eingabe ohne Einheit, Kommastellen möglich.</t>
        </r>
      </text>
    </comment>
    <comment ref="C15" authorId="0" shapeId="0" xr:uid="{00000000-0006-0000-0000-000006000000}">
      <text>
        <r>
          <rPr>
            <b/>
            <sz val="9"/>
            <color indexed="81"/>
            <rFont val="Segoe UI"/>
            <family val="2"/>
          </rPr>
          <t>Gero Kurtz:</t>
        </r>
        <r>
          <rPr>
            <sz val="9"/>
            <color indexed="81"/>
            <rFont val="Segoe UI"/>
            <family val="2"/>
          </rPr>
          <t xml:space="preserve">
Geben Sie hier die aktuelle relative Luftfeuchtigkeit vom zu lüftenden Raum ein. Dazu benötigen Sie ein Hygrometer, was sich im aktuellen Raum befinden muß!
Eingabe ohne Prozentzeichen!</t>
        </r>
      </text>
    </comment>
    <comment ref="E16" authorId="0" shapeId="0" xr:uid="{00000000-0006-0000-0000-000007000000}">
      <text>
        <r>
          <rPr>
            <b/>
            <sz val="9"/>
            <color indexed="81"/>
            <rFont val="Segoe UI"/>
            <family val="2"/>
          </rPr>
          <t>Gero Kurtz:</t>
        </r>
        <r>
          <rPr>
            <sz val="9"/>
            <color indexed="81"/>
            <rFont val="Segoe UI"/>
            <family val="2"/>
          </rPr>
          <t xml:space="preserve">
Ab dieser Temperatur beginnt das in der Luft enthaltene Wasser zu kondensieren - es bilden sich Wassertröpchen</t>
        </r>
      </text>
    </comment>
    <comment ref="H16" authorId="0" shapeId="0" xr:uid="{00000000-0006-0000-0000-000008000000}">
      <text>
        <r>
          <rPr>
            <b/>
            <sz val="9"/>
            <color indexed="81"/>
            <rFont val="Segoe UI"/>
            <family val="2"/>
          </rPr>
          <t>Gero Kurtz:</t>
        </r>
        <r>
          <rPr>
            <sz val="9"/>
            <color indexed="81"/>
            <rFont val="Segoe UI"/>
            <family val="2"/>
          </rPr>
          <t xml:space="preserve">
Ab dieser Temperatur beginnt das in der Luft enthaltene Wasser zu kondensieren - es bilden sich Wassertröpchen</t>
        </r>
      </text>
    </comment>
    <comment ref="G22" authorId="0" shapeId="0" xr:uid="{00000000-0006-0000-0000-000009000000}">
      <text>
        <r>
          <rPr>
            <b/>
            <sz val="9"/>
            <color indexed="81"/>
            <rFont val="Segoe UI"/>
            <family val="2"/>
          </rPr>
          <t>Gero Kurtz:</t>
        </r>
        <r>
          <rPr>
            <sz val="9"/>
            <color indexed="81"/>
            <rFont val="Segoe UI"/>
            <family val="2"/>
          </rPr>
          <t xml:space="preserve">
Je höher die Differenz zwischen dem Taupunkt drinnen und dem Taupunkt draußen, desto besser trochnet der Raum bzw. die Wand ab!
Bei Werten unter Null wird es im Raum noch feuchter (Kellereffekt).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Gero Kurtz</author>
  </authors>
  <commentList>
    <comment ref="C1" authorId="0" shapeId="0" xr:uid="{00000000-0006-0000-0100-000001000000}">
      <text>
        <r>
          <rPr>
            <b/>
            <sz val="9"/>
            <color indexed="81"/>
            <rFont val="Segoe UI"/>
            <family val="2"/>
          </rPr>
          <t>Gero Kurtz:</t>
        </r>
        <r>
          <rPr>
            <sz val="9"/>
            <color indexed="81"/>
            <rFont val="Segoe UI"/>
            <family val="2"/>
          </rPr>
          <t xml:space="preserve">
Geben Sie hier bitte die aktuelle Außentemperatur im Freien ein. Das Thermometer muss sich im Schatten befinden!
Eingabe ohne Einheit, Kommastellen möglich.</t>
        </r>
      </text>
    </comment>
    <comment ref="C2" authorId="0" shapeId="0" xr:uid="{00000000-0006-0000-0100-000002000000}">
      <text>
        <r>
          <rPr>
            <b/>
            <sz val="9"/>
            <color indexed="81"/>
            <rFont val="Segoe UI"/>
            <family val="2"/>
          </rPr>
          <t>Gero Kurtz:</t>
        </r>
        <r>
          <rPr>
            <sz val="9"/>
            <color indexed="81"/>
            <rFont val="Segoe UI"/>
            <family val="2"/>
          </rPr>
          <t xml:space="preserve">
Geben Sie hier die aktuelle relative Luftfeuchtigkeit von Draußen ein. Dazu benötigen Sie ein Hygrometer!
Eingabe ohne Prozentzeichen!</t>
        </r>
      </text>
    </comment>
  </commentList>
</comments>
</file>

<file path=xl/sharedStrings.xml><?xml version="1.0" encoding="utf-8"?>
<sst xmlns="http://schemas.openxmlformats.org/spreadsheetml/2006/main" count="96" uniqueCount="77">
  <si>
    <t>C1</t>
  </si>
  <si>
    <t>C2</t>
  </si>
  <si>
    <t>hPa</t>
  </si>
  <si>
    <t>Taupunkt</t>
  </si>
  <si>
    <t>°C</t>
  </si>
  <si>
    <t>Formel für Taupunkt</t>
  </si>
  <si>
    <t>Magnus Formel für Sättigungsdampfdruck:</t>
  </si>
  <si>
    <t>Ist Wasserdampfdruck</t>
  </si>
  <si>
    <t>g/m³</t>
  </si>
  <si>
    <t>Wassergehalt bei 100% Sättigung:</t>
  </si>
  <si>
    <t>Wassergehalt bei aktueller relat. Feuchte</t>
  </si>
  <si>
    <t>relative Feuchte Ziel:</t>
  </si>
  <si>
    <t xml:space="preserve">Anmerkung: Falls Wände bzw. Kältebrücken abtrocknen sollen, dann messen Sie die Temperatur der Wand bzw. der nassen Stelle und geben Sie diese Temperatur als Raumtemperatur ein. </t>
  </si>
  <si>
    <t>Außentemperatur:</t>
  </si>
  <si>
    <t>relative Luftfeuchtigkeit (außen):</t>
  </si>
  <si>
    <t>Innen- bzw. Wandtemperatur:</t>
  </si>
  <si>
    <t>relative Luftfeuchtigkeit (innen):</t>
  </si>
  <si>
    <t>Ergebnis:</t>
  </si>
  <si>
    <t>Taupunkt draußen:</t>
  </si>
  <si>
    <t>Taupunkt drinnen:</t>
  </si>
  <si>
    <t>Differenz:</t>
  </si>
  <si>
    <t>Handlungsempfehlung:</t>
  </si>
  <si>
    <t xml:space="preserve">immer in Bezug auf die Senkung der </t>
  </si>
  <si>
    <t>Luftfeuchtigkeit im Raum bzw. der Abtrocknung</t>
  </si>
  <si>
    <t>von Wänden oder Decken.</t>
  </si>
  <si>
    <t xml:space="preserve">Soll ich den Raum lüften um die Feuchtigkeit zu senken oder lieber nicht? Dieses kleine Programm soll Sie bei der Entscheidung unterstützen. </t>
  </si>
  <si>
    <t>Begriffserklärungen:</t>
  </si>
  <si>
    <r>
      <rPr>
        <b/>
        <sz val="11"/>
        <color theme="1"/>
        <rFont val="Calibri"/>
        <family val="2"/>
        <scheme val="minor"/>
      </rPr>
      <t>Relative Luftfeuchtigkeit:</t>
    </r>
    <r>
      <rPr>
        <sz val="11"/>
        <color theme="1"/>
        <rFont val="Calibri"/>
        <family val="2"/>
        <scheme val="minor"/>
      </rPr>
      <t xml:space="preserve">  Gibt an zu welchem Teil die Luft bei der momentanen Temperatur (und Druck), die Luft die maximale Sättigung erreicht hat. Wird angegeben in Prozent.</t>
    </r>
  </si>
  <si>
    <r>
      <rPr>
        <b/>
        <sz val="11"/>
        <color theme="1"/>
        <rFont val="Calibri"/>
        <family val="2"/>
        <scheme val="minor"/>
      </rPr>
      <t>Beispiel</t>
    </r>
    <r>
      <rPr>
        <i/>
        <sz val="11"/>
        <color theme="1"/>
        <rFont val="Calibri"/>
        <family val="2"/>
        <scheme val="minor"/>
      </rPr>
      <t>:</t>
    </r>
    <r>
      <rPr>
        <sz val="11"/>
        <color theme="1"/>
        <rFont val="Calibri"/>
        <family val="2"/>
        <scheme val="minor"/>
      </rPr>
      <t xml:space="preserve"> Eine relative Luftfeuchtigkeit von 50% gibt an, dass die Luft bei momentaner Temperatur noch doppelt so viel Wasserdampf in sich aufnehmen könnte.</t>
    </r>
  </si>
  <si>
    <t>Die Luft in einem Raum von 4 Meter Breite, 5 Meter Länge und 3 Meter Höhe könnte bei einer Temperatur von 25 Grad Celsius maximal 1.383,6 Gramm Wasserdampf aufnehmen.</t>
  </si>
  <si>
    <r>
      <rPr>
        <b/>
        <sz val="11"/>
        <color theme="1"/>
        <rFont val="Calibri"/>
        <family val="2"/>
        <scheme val="minor"/>
      </rPr>
      <t>Luftfeuchtigkeit:</t>
    </r>
    <r>
      <rPr>
        <sz val="11"/>
        <color theme="1"/>
        <rFont val="Calibri"/>
        <family val="2"/>
        <scheme val="minor"/>
      </rPr>
      <t xml:space="preserve"> Luft ist in der Lage, abhängig von der Temperatur (und auch vom Luftdruck), eine bestimmte Menge Wasserdampf in sich aufzunehmen</t>
    </r>
  </si>
  <si>
    <r>
      <rPr>
        <b/>
        <sz val="11"/>
        <color theme="1"/>
        <rFont val="Calibri"/>
        <family val="2"/>
        <scheme val="minor"/>
      </rPr>
      <t>Absolute Luftfeuchtigkeit</t>
    </r>
    <r>
      <rPr>
        <sz val="11"/>
        <color theme="1"/>
        <rFont val="Calibri"/>
        <family val="2"/>
        <scheme val="minor"/>
      </rPr>
      <t>: ist die maximale Menge an Wasserdampf, welche die Luft bei einer bestimmten Temperatur (Luftdruck) in der Lage ist, aufzunehmen. Wird angegeben in g pro m³</t>
    </r>
  </si>
  <si>
    <r>
      <rPr>
        <b/>
        <sz val="11"/>
        <color theme="1"/>
        <rFont val="Calibri"/>
        <family val="2"/>
        <scheme val="minor"/>
      </rPr>
      <t>Taupunkt:</t>
    </r>
    <r>
      <rPr>
        <sz val="11"/>
        <color theme="1"/>
        <rFont val="Calibri"/>
        <family val="2"/>
        <scheme val="minor"/>
      </rPr>
      <t xml:space="preserve"> Ist die Temperatur angegeben in Grad Celsius, bei der die Luft bei der aktuellen Temperatur und relativen Luftfeuchtigkeit nicht mehr in der Lage ist den Wasserdampf zu halten, der Wasserdampf kondensiert zu Tröpchen.</t>
    </r>
  </si>
  <si>
    <r>
      <rPr>
        <b/>
        <sz val="11"/>
        <color theme="1"/>
        <rFont val="Calibri"/>
        <family val="2"/>
        <scheme val="minor"/>
      </rPr>
      <t>Beispiel</t>
    </r>
    <r>
      <rPr>
        <sz val="11"/>
        <color theme="1"/>
        <rFont val="Calibri"/>
        <family val="2"/>
        <scheme val="minor"/>
      </rPr>
      <t xml:space="preserve">: Bei einer Temperatur von 25 Grad Celsius ist die Luft in der Lage pro m³  23,06 Gramm Wasserdampf aufzunehmen, bei 30 Grad Celsius sind es bereits 30,37 Gramm. </t>
    </r>
  </si>
  <si>
    <t>Völlig unerwünscht ist dieser Effekt in der Wohnung, wenn sich dort Wände, Fenster oder andere Stellen befinden, deren Temperatur den Taupunkt unterschreitet. Dann bildet sich auch dort Kondensat und eventuell Schimmel.</t>
  </si>
  <si>
    <r>
      <rPr>
        <b/>
        <sz val="11"/>
        <color theme="1"/>
        <rFont val="Calibri"/>
        <family val="2"/>
        <scheme val="minor"/>
      </rPr>
      <t>Beispiel:</t>
    </r>
    <r>
      <rPr>
        <sz val="11"/>
        <color theme="1"/>
        <rFont val="Calibri"/>
        <family val="2"/>
        <scheme val="minor"/>
      </rPr>
      <t xml:space="preserve"> Das kann man beobachten, wenn man im Sommer eine Flasche gekühltes Getränkt aus dem Kühlschrank nimmt, sofort bildet sich an der Flasche Kondensat und läuft eventuell sogar die Flasche herunter.</t>
    </r>
  </si>
  <si>
    <t>&gt;=0</t>
  </si>
  <si>
    <t>&lt;0</t>
  </si>
  <si>
    <t>Parameter</t>
  </si>
  <si>
    <t>Quelle: Wikipedia</t>
  </si>
  <si>
    <t>http://de.wikipedia.org/wiki/Wasserdampf</t>
  </si>
  <si>
    <t xml:space="preserve">Zitat: "Diese Formel ist sehr genau (unterhalb 0,22 %) im Bereich zwischen 0 und 100 °C und immer noch gut (unterhalb 4,3 %) zwischen −20 und 374 °C, der maximaler Fehler liegt bei 290 °C. </t>
  </si>
  <si>
    <t>Wegen des einfachen Aufbaus und der hohen Genauigkeit wird sie zur Taupunktbestimmung vor allem in der Meteorologie und in der Bauphysik verwendet."</t>
  </si>
  <si>
    <t xml:space="preserve">Programm: </t>
  </si>
  <si>
    <t>relative Raumfeuchte Ist:</t>
  </si>
  <si>
    <t>Bei gleichbleibender Zimmertemperatur, wenn die Luft völlig gewechselt wurde.</t>
  </si>
  <si>
    <t>© Gero Kurtz</t>
  </si>
  <si>
    <t xml:space="preserve">Messen Sie möglichst genau die Temperatur und die relative Luftfeuchtigkeit innen und außen. Stellen sie möglichst in jedem Raum ein Hygrometer auf und eichen Sie es regelmäßig. </t>
  </si>
  <si>
    <t xml:space="preserve">Mehr zu diesem Thema finden Sie auf meiner Internetseite: </t>
  </si>
  <si>
    <t>http://www.der-gute-erfahrungsbericht.de/Luftentfeuchter%20Trotec.htm</t>
  </si>
  <si>
    <t>Oft ist es sinnvoll, zusätzlich zum regelmäßigen und richtigen Lüften einen Luftentfeuchter zu betreiben. Meine Erfahrungen dazu finden Sie ebenfalls auf der genannten  Internetseite.</t>
  </si>
  <si>
    <t xml:space="preserve">info@gerokurtz.de  </t>
  </si>
  <si>
    <t>Internet:</t>
  </si>
  <si>
    <t>Sättigungsdampfdruck</t>
  </si>
  <si>
    <t>Wandtemperatur</t>
  </si>
  <si>
    <t>Innen- bzw.</t>
  </si>
  <si>
    <t>relative Luftfeuchtigkeit</t>
  </si>
  <si>
    <t>im betreffenden Raum</t>
  </si>
  <si>
    <t>draußen</t>
  </si>
  <si>
    <t>drinnen</t>
  </si>
  <si>
    <t>Differenz</t>
  </si>
  <si>
    <t>Lüftungsempfehlung</t>
  </si>
  <si>
    <t>Raum</t>
  </si>
  <si>
    <t>Wohnzimmer</t>
  </si>
  <si>
    <t>Kinderzimmer Susanne</t>
  </si>
  <si>
    <t>Kinderzimmer Andreas</t>
  </si>
  <si>
    <t>Arbeitszimmer</t>
  </si>
  <si>
    <t>Badezimmer</t>
  </si>
  <si>
    <t>Küche</t>
  </si>
  <si>
    <t>Gästezimmer</t>
  </si>
  <si>
    <t>Wintergarten</t>
  </si>
  <si>
    <t>Dachboden</t>
  </si>
  <si>
    <t>Hinweis: Die gelben Zellen ausfüllen. Die Zellen weiter rechts werden automatisch berechnet, wenn alle Daten eingegeben wurden!</t>
  </si>
  <si>
    <t>"Raus mit der feuchten Luft" Version 1.2</t>
  </si>
  <si>
    <t>Hier bitte in die gelben Felder die aktuellen Werte von draußen eingeben:</t>
  </si>
  <si>
    <t>Hier bitte in die gelben Felder die aktuellen Werte vom zu lüftenden Raum eingeben:</t>
  </si>
  <si>
    <t>https://www.kurtzberichte.de/ratgeber/haushalt/186-ursachen-von-schimmelbildung-und-deren-vermeidung.html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</si>
</sst>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C&quot;"/>
    <numFmt numFmtId="165" formatCode="0.00\ %"/>
    <numFmt numFmtId="166" formatCode="0\ %"/>
  </numFmts>
  <fonts count="13" x14ac:knownFonts="1">
    <font>
      <sz val="11"/>
      <color theme="1"/>
      <name val="Calibri"/>
      <family val="2"/>
      <scheme val="minor"/>
    </font>
    <font>
      <b/>
      <sz val="11"/>
      <color theme="1"/>
      <name val="Calibri"/>
      <family val="2"/>
      <scheme val="minor"/>
    </font>
    <font>
      <b/>
      <sz val="14"/>
      <color rgb="FF0070C0"/>
      <name val="Calibri"/>
      <family val="2"/>
      <scheme val="minor"/>
    </font>
    <font>
      <sz val="9"/>
      <color indexed="81"/>
      <name val="Segoe UI"/>
      <family val="2"/>
    </font>
    <font>
      <b/>
      <sz val="9"/>
      <color indexed="81"/>
      <name val="Segoe UI"/>
      <family val="2"/>
    </font>
    <font>
      <b/>
      <sz val="16"/>
      <color theme="1"/>
      <name val="Calibri"/>
      <family val="2"/>
      <scheme val="minor"/>
    </font>
    <font>
      <sz val="26"/>
      <color theme="1"/>
      <name val="Calibri"/>
      <family val="2"/>
      <scheme val="minor"/>
    </font>
    <font>
      <sz val="11"/>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sz val="8"/>
      <color theme="1"/>
      <name val="Calibri"/>
      <family val="2"/>
      <scheme val="minor"/>
    </font>
    <font>
      <sz val="11"/>
      <color rgb="FF0070C0"/>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9" fontId="7" fillId="0" borderId="0" applyFont="0" applyFill="0" applyBorder="0" applyAlignment="0" applyProtection="0"/>
    <xf numFmtId="0" fontId="10" fillId="0" borderId="0" applyNumberFormat="0" applyFill="0" applyBorder="0" applyAlignment="0" applyProtection="0"/>
  </cellStyleXfs>
  <cellXfs count="38">
    <xf numFmtId="0" fontId="0" fillId="0" borderId="0" xfId="0"/>
    <xf numFmtId="2" fontId="0" fillId="0" borderId="0" xfId="0" applyNumberFormat="1"/>
    <xf numFmtId="1" fontId="0" fillId="0" borderId="0" xfId="0" applyNumberFormat="1"/>
    <xf numFmtId="0" fontId="2" fillId="0" borderId="0" xfId="0" applyFont="1"/>
    <xf numFmtId="0" fontId="1" fillId="0" borderId="0" xfId="0" applyFont="1"/>
    <xf numFmtId="0" fontId="5" fillId="0" borderId="0" xfId="0" applyFont="1"/>
    <xf numFmtId="0" fontId="2" fillId="0" borderId="3" xfId="0" applyFont="1" applyBorder="1"/>
    <xf numFmtId="0" fontId="0" fillId="0" borderId="4" xfId="0" applyBorder="1"/>
    <xf numFmtId="0" fontId="6" fillId="0" borderId="4" xfId="0" applyFont="1" applyBorder="1"/>
    <xf numFmtId="0" fontId="0" fillId="0" borderId="5" xfId="0" applyBorder="1"/>
    <xf numFmtId="0" fontId="8" fillId="0" borderId="0" xfId="0" applyFont="1"/>
    <xf numFmtId="0" fontId="0" fillId="0" borderId="6" xfId="0" applyBorder="1"/>
    <xf numFmtId="0" fontId="0" fillId="0" borderId="7" xfId="0" applyBorder="1"/>
    <xf numFmtId="0" fontId="10" fillId="0" borderId="0" xfId="2"/>
    <xf numFmtId="0" fontId="0" fillId="0" borderId="6" xfId="0" applyBorder="1" applyAlignment="1">
      <alignment horizontal="center"/>
    </xf>
    <xf numFmtId="0" fontId="0" fillId="0" borderId="11" xfId="0" applyBorder="1"/>
    <xf numFmtId="0" fontId="0" fillId="0" borderId="12" xfId="0" applyBorder="1"/>
    <xf numFmtId="0" fontId="0" fillId="0" borderId="13" xfId="0" applyBorder="1"/>
    <xf numFmtId="0" fontId="0" fillId="0" borderId="11" xfId="0" applyBorder="1" applyAlignment="1">
      <alignment horizontal="center"/>
    </xf>
    <xf numFmtId="0" fontId="0" fillId="0" borderId="0" xfId="0" applyFill="1"/>
    <xf numFmtId="0" fontId="11" fillId="0" borderId="0" xfId="0" applyFont="1"/>
    <xf numFmtId="164" fontId="0" fillId="2" borderId="1" xfId="0" applyNumberFormat="1" applyFill="1" applyBorder="1" applyProtection="1">
      <protection locked="0"/>
    </xf>
    <xf numFmtId="165" fontId="0" fillId="2" borderId="2" xfId="0" applyNumberFormat="1" applyFill="1" applyBorder="1" applyProtection="1">
      <protection locked="0"/>
    </xf>
    <xf numFmtId="2" fontId="0" fillId="0" borderId="0" xfId="0" applyNumberFormat="1" applyProtection="1">
      <protection hidden="1"/>
    </xf>
    <xf numFmtId="166" fontId="0" fillId="0" borderId="0" xfId="1" applyNumberFormat="1" applyFont="1" applyProtection="1">
      <protection hidden="1"/>
    </xf>
    <xf numFmtId="165" fontId="0" fillId="2" borderId="14" xfId="0" applyNumberFormat="1" applyFill="1" applyBorder="1" applyProtection="1">
      <protection locked="0"/>
    </xf>
    <xf numFmtId="164" fontId="0" fillId="2" borderId="2" xfId="0" applyNumberFormat="1" applyFill="1" applyBorder="1" applyProtection="1">
      <protection locked="0"/>
    </xf>
    <xf numFmtId="0" fontId="1" fillId="0" borderId="0" xfId="0" applyFont="1" applyProtection="1"/>
    <xf numFmtId="0" fontId="0" fillId="0" borderId="0" xfId="0" applyProtection="1"/>
    <xf numFmtId="0" fontId="12" fillId="0" borderId="0" xfId="0" applyFont="1" applyProtection="1"/>
    <xf numFmtId="0" fontId="1" fillId="0" borderId="15" xfId="0" applyFont="1" applyBorder="1" applyAlignment="1" applyProtection="1">
      <alignment horizontal="center"/>
    </xf>
    <xf numFmtId="0" fontId="0" fillId="0" borderId="2" xfId="0" applyBorder="1" applyProtection="1"/>
    <xf numFmtId="0" fontId="1" fillId="0" borderId="2" xfId="0" applyFont="1" applyBorder="1" applyAlignment="1" applyProtection="1">
      <alignment horizontal="center"/>
    </xf>
    <xf numFmtId="164" fontId="0" fillId="0" borderId="1" xfId="0" applyNumberFormat="1" applyFill="1" applyBorder="1" applyProtection="1">
      <protection hidden="1"/>
    </xf>
    <xf numFmtId="0" fontId="0" fillId="0" borderId="1" xfId="0" applyBorder="1" applyProtection="1">
      <protection hidden="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3">
    <cellStyle name="Link" xfId="2" builtinId="8"/>
    <cellStyle name="Prozent" xfId="1"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542925</xdr:colOff>
      <xdr:row>2</xdr:row>
      <xdr:rowOff>76200</xdr:rowOff>
    </xdr:from>
    <xdr:to>
      <xdr:col>9</xdr:col>
      <xdr:colOff>476250</xdr:colOff>
      <xdr:row>6</xdr:row>
      <xdr:rowOff>47625</xdr:rowOff>
    </xdr:to>
    <xdr:pic>
      <xdr:nvPicPr>
        <xdr:cNvPr id="1025" name="Picture 1">
          <a:extLst>
            <a:ext uri="{FF2B5EF4-FFF2-40B4-BE49-F238E27FC236}">
              <a16:creationId xmlns:a16="http://schemas.microsoft.com/office/drawing/2014/main" id="{00000000-0008-0000-03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90925" y="457200"/>
          <a:ext cx="3743325" cy="733425"/>
        </a:xfrm>
        <a:prstGeom prst="rect">
          <a:avLst/>
        </a:prstGeom>
        <a:noFill/>
        <a:ln w="1">
          <a:noFill/>
          <a:miter lim="800000"/>
          <a:headEnd/>
          <a:tailEnd type="none" w="med" len="med"/>
        </a:ln>
        <a:effectLst/>
      </xdr:spPr>
    </xdr:pic>
    <xdr:clientData/>
  </xdr:twoCellAnchor>
  <xdr:twoCellAnchor editAs="oneCell">
    <xdr:from>
      <xdr:col>4</xdr:col>
      <xdr:colOff>600075</xdr:colOff>
      <xdr:row>8</xdr:row>
      <xdr:rowOff>114300</xdr:rowOff>
    </xdr:from>
    <xdr:to>
      <xdr:col>14</xdr:col>
      <xdr:colOff>418170</xdr:colOff>
      <xdr:row>17</xdr:row>
      <xdr:rowOff>18848</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3648075" y="1638300"/>
          <a:ext cx="7438095" cy="1619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urtzberichte.de/ratgeber/haushalt/186-ursachen-von-schimmelbildung-und-deren-vermeidung.html" TargetMode="External"/><Relationship Id="rId1" Type="http://schemas.openxmlformats.org/officeDocument/2006/relationships/hyperlink" Target="mailto:info@gerokurtz.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er-gute-erfahrungsbericht.de/Luftentfeuchter%20Trotec.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de.wikipedia.org/wiki/Wasserdamp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workbookViewId="0">
      <selection activeCell="M14" sqref="M14"/>
    </sheetView>
  </sheetViews>
  <sheetFormatPr baseColWidth="10" defaultRowHeight="15" x14ac:dyDescent="0.25"/>
  <cols>
    <col min="2" max="2" width="20.7109375" customWidth="1"/>
    <col min="7" max="7" width="18.140625" customWidth="1"/>
    <col min="10" max="10" width="7.5703125" customWidth="1"/>
  </cols>
  <sheetData>
    <row r="1" spans="1:15" ht="21" x14ac:dyDescent="0.35">
      <c r="A1" s="5" t="s">
        <v>25</v>
      </c>
    </row>
    <row r="3" spans="1:15" ht="18.75" x14ac:dyDescent="0.3">
      <c r="A3" s="3" t="s">
        <v>74</v>
      </c>
    </row>
    <row r="4" spans="1:15" ht="15.75" thickBot="1" x14ac:dyDescent="0.3"/>
    <row r="5" spans="1:15" ht="15.75" thickBot="1" x14ac:dyDescent="0.3">
      <c r="A5" s="4" t="s">
        <v>13</v>
      </c>
      <c r="C5" s="21">
        <v>30</v>
      </c>
      <c r="E5" t="s">
        <v>53</v>
      </c>
      <c r="H5" s="23">
        <f>IF(C5&gt;=0,$N$9*(EXP(C5*$N$7/($N$8+C5))),$O$9*(EXP(C5*$O$7/($O$8+C5))))</f>
        <v>42.490755113697297</v>
      </c>
      <c r="I5" t="s">
        <v>2</v>
      </c>
      <c r="J5" s="1"/>
      <c r="M5" s="35" t="s">
        <v>38</v>
      </c>
      <c r="N5" s="36"/>
      <c r="O5" s="37"/>
    </row>
    <row r="6" spans="1:15" ht="15.75" thickBot="1" x14ac:dyDescent="0.3">
      <c r="A6" s="4" t="s">
        <v>14</v>
      </c>
      <c r="C6" s="22">
        <v>0.54</v>
      </c>
      <c r="E6" t="s">
        <v>7</v>
      </c>
      <c r="H6" s="23">
        <f>C6*H5</f>
        <v>22.945007761396543</v>
      </c>
      <c r="I6" t="s">
        <v>2</v>
      </c>
      <c r="J6" s="2"/>
      <c r="M6" s="15"/>
      <c r="N6" s="18" t="s">
        <v>36</v>
      </c>
      <c r="O6" s="14" t="s">
        <v>37</v>
      </c>
    </row>
    <row r="7" spans="1:15" x14ac:dyDescent="0.25">
      <c r="E7" t="s">
        <v>3</v>
      </c>
      <c r="H7" s="23">
        <f>(241*LN(C6)+(4222.037*C5)/(241.2+C5))/(17.5043-LN(C6)-(17.5043*C5)/(241.2+C5))</f>
        <v>19.682111354528686</v>
      </c>
      <c r="I7" t="s">
        <v>4</v>
      </c>
      <c r="M7" s="16" t="s">
        <v>0</v>
      </c>
      <c r="N7" s="16">
        <v>17.080850000000002</v>
      </c>
      <c r="O7" s="11">
        <v>17.843620000000001</v>
      </c>
    </row>
    <row r="8" spans="1:15" x14ac:dyDescent="0.25">
      <c r="E8" t="s">
        <v>9</v>
      </c>
      <c r="H8" s="23">
        <f>H5/(461.52*(C5+273.15))*10^5</f>
        <v>30.3701089974472</v>
      </c>
      <c r="I8" t="s">
        <v>8</v>
      </c>
      <c r="M8" s="16" t="s">
        <v>1</v>
      </c>
      <c r="N8" s="16">
        <v>234.17500000000001</v>
      </c>
      <c r="O8" s="11">
        <v>245.42500000000001</v>
      </c>
    </row>
    <row r="9" spans="1:15" x14ac:dyDescent="0.25">
      <c r="E9" t="s">
        <v>10</v>
      </c>
      <c r="H9" s="23">
        <f>H8*C6</f>
        <v>16.399858858621489</v>
      </c>
      <c r="I9" t="s">
        <v>8</v>
      </c>
      <c r="M9" s="17"/>
      <c r="N9" s="17">
        <v>6.1078000000000001</v>
      </c>
      <c r="O9" s="12">
        <v>6.1078000000000001</v>
      </c>
    </row>
    <row r="11" spans="1:15" ht="18.75" x14ac:dyDescent="0.3">
      <c r="A11" s="3" t="s">
        <v>75</v>
      </c>
    </row>
    <row r="12" spans="1:15" x14ac:dyDescent="0.25">
      <c r="A12" t="s">
        <v>12</v>
      </c>
    </row>
    <row r="13" spans="1:15" ht="15.75" thickBot="1" x14ac:dyDescent="0.3"/>
    <row r="14" spans="1:15" ht="15.75" thickBot="1" x14ac:dyDescent="0.3">
      <c r="A14" s="4" t="s">
        <v>15</v>
      </c>
      <c r="C14" s="21">
        <v>25</v>
      </c>
      <c r="E14" t="s">
        <v>53</v>
      </c>
      <c r="H14" s="23">
        <f>IF(C14&gt;=0,$N$9*(EXP(C14*$N$7/($N$8+C14))),$O$9*(EXP(C14*$O$7/($O$8+C14))))</f>
        <v>31.727508570532894</v>
      </c>
      <c r="I14" t="s">
        <v>2</v>
      </c>
      <c r="J14" s="2"/>
    </row>
    <row r="15" spans="1:15" ht="15.75" thickBot="1" x14ac:dyDescent="0.3">
      <c r="A15" s="4" t="s">
        <v>16</v>
      </c>
      <c r="C15" s="22">
        <v>0.6</v>
      </c>
      <c r="E15" t="s">
        <v>7</v>
      </c>
      <c r="H15" s="23">
        <f>C15*H14</f>
        <v>19.036505142319736</v>
      </c>
      <c r="I15" t="s">
        <v>2</v>
      </c>
      <c r="J15" s="2"/>
    </row>
    <row r="16" spans="1:15" x14ac:dyDescent="0.25">
      <c r="E16" t="s">
        <v>3</v>
      </c>
      <c r="H16" s="23">
        <f>(241*LN(C15)+(4222.037*C14)/(241.2+C14))/(17.5043-LN(C15)-(17.5043*C14)/(241.2+C14))</f>
        <v>16.700091659150782</v>
      </c>
      <c r="I16" t="s">
        <v>4</v>
      </c>
    </row>
    <row r="17" spans="1:19" x14ac:dyDescent="0.25">
      <c r="E17" t="s">
        <v>9</v>
      </c>
      <c r="H17" s="23">
        <f>H14/(461.52*(C14+273.15))*10^5</f>
        <v>23.057415751654251</v>
      </c>
      <c r="I17" t="s">
        <v>8</v>
      </c>
    </row>
    <row r="18" spans="1:19" x14ac:dyDescent="0.25">
      <c r="E18" t="s">
        <v>10</v>
      </c>
      <c r="H18" s="23">
        <f>H17*C15</f>
        <v>13.834449450992549</v>
      </c>
      <c r="I18" t="s">
        <v>8</v>
      </c>
    </row>
    <row r="21" spans="1:19" ht="18.75" x14ac:dyDescent="0.3">
      <c r="A21" s="3" t="s">
        <v>17</v>
      </c>
      <c r="E21" t="s">
        <v>18</v>
      </c>
      <c r="G21" s="23">
        <f>H7</f>
        <v>19.682111354528686</v>
      </c>
      <c r="H21" t="s">
        <v>4</v>
      </c>
      <c r="I21" t="s">
        <v>19</v>
      </c>
      <c r="K21" s="23">
        <f>H16</f>
        <v>16.700091659150782</v>
      </c>
      <c r="L21" t="s">
        <v>4</v>
      </c>
    </row>
    <row r="22" spans="1:19" ht="18.75" x14ac:dyDescent="0.3">
      <c r="A22" s="3"/>
      <c r="E22" t="s">
        <v>20</v>
      </c>
      <c r="G22" s="23">
        <f>K21-G21</f>
        <v>-2.9820196953779039</v>
      </c>
      <c r="H22" t="s">
        <v>4</v>
      </c>
    </row>
    <row r="23" spans="1:19" ht="19.5" thickBot="1" x14ac:dyDescent="0.35">
      <c r="A23" s="3"/>
      <c r="G23" s="1"/>
    </row>
    <row r="24" spans="1:19" ht="34.5" thickBot="1" x14ac:dyDescent="0.55000000000000004">
      <c r="A24" s="6" t="s">
        <v>21</v>
      </c>
      <c r="B24" s="7"/>
      <c r="C24" s="7"/>
      <c r="D24" s="7"/>
      <c r="E24" s="8" t="str">
        <f>IF(G22&lt;-5,"Fenster unbedingt geschlossen halten!!!",IF(G22&lt;-1,"Fenster sollte geschlossen bleiben!!!",IF(G22&lt;1,"Öffnen des Fensters hat nur einen geringen positiven oder negativen Effekt",IF(G22&lt;5,"Fenster kann geöffnet werden, mäßiger Trocknungseffekt","Fenster öffnen, da  sehr guter trocknender Effekt!!!"))))</f>
        <v>Fenster sollte geschlossen bleiben!!!</v>
      </c>
      <c r="F24" s="7"/>
      <c r="G24" s="7"/>
      <c r="H24" s="7"/>
      <c r="I24" s="7"/>
      <c r="J24" s="7"/>
      <c r="K24" s="7"/>
      <c r="L24" s="7"/>
      <c r="M24" s="7"/>
      <c r="N24" s="7"/>
      <c r="O24" s="7"/>
      <c r="P24" s="7"/>
      <c r="Q24" s="7"/>
      <c r="R24" s="7"/>
      <c r="S24" s="9"/>
    </row>
    <row r="25" spans="1:19" x14ac:dyDescent="0.25">
      <c r="A25" t="s">
        <v>22</v>
      </c>
    </row>
    <row r="26" spans="1:19" x14ac:dyDescent="0.25">
      <c r="A26" t="s">
        <v>23</v>
      </c>
      <c r="F26" t="s">
        <v>44</v>
      </c>
      <c r="H26" s="24">
        <f>C15</f>
        <v>0.6</v>
      </c>
    </row>
    <row r="27" spans="1:19" x14ac:dyDescent="0.25">
      <c r="A27" t="s">
        <v>24</v>
      </c>
      <c r="F27" t="s">
        <v>11</v>
      </c>
      <c r="H27" s="24">
        <f>H9/H17</f>
        <v>0.71126179252958488</v>
      </c>
      <c r="I27" t="s">
        <v>45</v>
      </c>
    </row>
    <row r="28" spans="1:19" x14ac:dyDescent="0.25">
      <c r="A28" s="19"/>
      <c r="B28" s="19"/>
      <c r="C28" s="19"/>
      <c r="D28" s="19"/>
      <c r="E28" s="19"/>
      <c r="F28" s="19"/>
      <c r="G28" s="19"/>
      <c r="H28" s="19"/>
      <c r="I28" s="19"/>
      <c r="J28" s="19"/>
      <c r="K28" s="19"/>
      <c r="L28" s="19"/>
      <c r="M28" s="19"/>
      <c r="N28" s="19"/>
      <c r="O28" s="19"/>
    </row>
    <row r="29" spans="1:19" x14ac:dyDescent="0.25">
      <c r="A29" s="19"/>
      <c r="B29" s="19"/>
      <c r="C29" s="19"/>
      <c r="D29" s="19"/>
      <c r="E29" s="19"/>
      <c r="F29" s="19"/>
      <c r="G29" s="19"/>
      <c r="H29" s="19"/>
      <c r="I29" s="19"/>
      <c r="J29" s="19"/>
      <c r="K29" s="19"/>
      <c r="L29" s="19"/>
      <c r="M29" s="19"/>
      <c r="N29" s="19"/>
      <c r="O29" s="19"/>
    </row>
    <row r="30" spans="1:19" s="20" customFormat="1" x14ac:dyDescent="0.25">
      <c r="A30" s="20" t="s">
        <v>43</v>
      </c>
      <c r="B30" s="20" t="s">
        <v>73</v>
      </c>
      <c r="E30" s="20" t="s">
        <v>46</v>
      </c>
      <c r="G30" s="13" t="s">
        <v>51</v>
      </c>
      <c r="I30" s="20" t="s">
        <v>52</v>
      </c>
      <c r="J30" s="13" t="s">
        <v>76</v>
      </c>
    </row>
  </sheetData>
  <sheetProtection algorithmName="SHA-512" hashValue="BiBWPPVkdmo7d04thVbEufm8RmAaDSmt6IRnJl3Rfxqfz3fkmAEUzZRfDou67U8NweBHrqGwLKvNehKN7B2WYw==" saltValue="WxfJycQ0yFAl8BJzrl7Pxw==" spinCount="100000" sheet="1" objects="1" scenarios="1"/>
  <mergeCells count="1">
    <mergeCell ref="M5:O5"/>
  </mergeCells>
  <hyperlinks>
    <hyperlink ref="G30" r:id="rId1" xr:uid="{00000000-0004-0000-0000-000000000000}"/>
    <hyperlink ref="J30" r:id="rId2" xr:uid="{026D5F29-04CB-46C3-BEA3-9EEC8679151B}"/>
  </hyperlinks>
  <pageMargins left="0.7" right="0.7" top="0.78740157499999996" bottom="0.78740157499999996" header="0.3" footer="0.3"/>
  <pageSetup paperSize="9"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E10" sqref="E10"/>
    </sheetView>
  </sheetViews>
  <sheetFormatPr baseColWidth="10" defaultColWidth="11" defaultRowHeight="15" x14ac:dyDescent="0.25"/>
  <cols>
    <col min="1" max="1" width="30.85546875" style="28" bestFit="1" customWidth="1"/>
    <col min="2" max="2" width="16.42578125" style="28" bestFit="1" customWidth="1"/>
    <col min="3" max="3" width="22.7109375" style="28" bestFit="1" customWidth="1"/>
    <col min="4" max="6" width="11" style="28"/>
    <col min="7" max="7" width="72.28515625" style="28" customWidth="1"/>
    <col min="8" max="16384" width="11" style="28"/>
  </cols>
  <sheetData>
    <row r="1" spans="1:7" ht="15.75" thickBot="1" x14ac:dyDescent="0.3">
      <c r="A1" s="27" t="s">
        <v>13</v>
      </c>
      <c r="C1" s="21">
        <v>15</v>
      </c>
      <c r="D1" s="29" t="s">
        <v>72</v>
      </c>
    </row>
    <row r="2" spans="1:7" ht="15.75" thickBot="1" x14ac:dyDescent="0.3">
      <c r="A2" s="27" t="s">
        <v>14</v>
      </c>
      <c r="C2" s="22">
        <v>0.54</v>
      </c>
    </row>
    <row r="3" spans="1:7" ht="15.75" thickBot="1" x14ac:dyDescent="0.3"/>
    <row r="4" spans="1:7" x14ac:dyDescent="0.25">
      <c r="A4" s="30" t="s">
        <v>62</v>
      </c>
      <c r="B4" s="30" t="s">
        <v>55</v>
      </c>
      <c r="C4" s="30" t="s">
        <v>56</v>
      </c>
      <c r="D4" s="30" t="s">
        <v>3</v>
      </c>
      <c r="E4" s="30" t="s">
        <v>3</v>
      </c>
      <c r="F4" s="30" t="s">
        <v>60</v>
      </c>
      <c r="G4" s="30" t="s">
        <v>61</v>
      </c>
    </row>
    <row r="5" spans="1:7" ht="15.75" thickBot="1" x14ac:dyDescent="0.3">
      <c r="A5" s="31"/>
      <c r="B5" s="32" t="s">
        <v>54</v>
      </c>
      <c r="C5" s="32" t="s">
        <v>57</v>
      </c>
      <c r="D5" s="32" t="s">
        <v>58</v>
      </c>
      <c r="E5" s="32" t="s">
        <v>59</v>
      </c>
      <c r="F5" s="32"/>
      <c r="G5" s="32"/>
    </row>
    <row r="6" spans="1:7" ht="15.75" thickBot="1" x14ac:dyDescent="0.3">
      <c r="A6" s="22" t="s">
        <v>63</v>
      </c>
      <c r="B6" s="26"/>
      <c r="C6" s="25"/>
      <c r="D6" s="33" t="str">
        <f>IF(OR(ISBLANK(B6),ISBLANK(C6),ISBLANK($C$1),ISBLANK($C$2)),"",(241*LN($C$2)+(4222.037*$C$1)/(241.2+$C$1))/(17.5043-LN($C$2)-(17.5043*$C$1)/(241.2+$C$1)))</f>
        <v/>
      </c>
      <c r="E6" s="33" t="str">
        <f>IF(OR(ISBLANK(B6),ISBLANK(C6),ISBLANK($C$1),ISBLANK($C$2)),"",(241*LN(C6)+(4222.037*B6)/(241.2+B6))/(17.5043-LN(C6)-(17.5043*B6)/(241.2+B6)))</f>
        <v/>
      </c>
      <c r="F6" s="33" t="str">
        <f>IF(OR(ISBLANK(B6),ISBLANK(C6),ISBLANK($C$1),ISBLANK($C$2)),"",E6-D6)</f>
        <v/>
      </c>
      <c r="G6" s="34" t="str">
        <f>IF(OR(ISBLANK(B6),ISBLANK(C6),ISBLANK($C$1),ISBLANK($C$2)),"",IF(F6&lt;-5,"Fenster unbedingt geschlossen halten!!!",IF(F6&lt;-1,"Fenster sollte geschlossen bleiben!!!",IF(F6&lt;1,"Öffnen des Fensters hat nur einen geringen positiven oder negativen Effekt",IF(F6&lt;5,"Fenster kann geöffnet werden, mäßiger Trocknungseffekt","Fenster öffnen, da  sehr guter trocknender Effekt!!!")))))</f>
        <v/>
      </c>
    </row>
    <row r="7" spans="1:7" ht="15.75" thickBot="1" x14ac:dyDescent="0.3">
      <c r="A7" s="22" t="s">
        <v>65</v>
      </c>
      <c r="B7" s="26"/>
      <c r="C7" s="25"/>
      <c r="D7" s="33" t="str">
        <f t="shared" ref="D7:D34" si="0">IF(OR(ISBLANK(B7),ISBLANK(C7),ISBLANK($C$1),ISBLANK($C$2)),"",(241*LN($C$2)+(4222.037*$C$1)/(241.2+$C$1))/(17.5043-LN($C$2)-(17.5043*$C$1)/(241.2+$C$1)))</f>
        <v/>
      </c>
      <c r="E7" s="33" t="str">
        <f t="shared" ref="E7:E34" si="1">IF(OR(ISBLANK(B7),ISBLANK(C7),ISBLANK($C$1),ISBLANK($C$2)),"",(241*LN(C7)+(4222.037*B7)/(241.2+B7))/(17.5043-LN(C7)-(17.5043*B7)/(241.2+B7)))</f>
        <v/>
      </c>
      <c r="F7" s="33" t="str">
        <f t="shared" ref="F7:F34" si="2">IF(OR(ISBLANK(B7),ISBLANK(C7),ISBLANK($C$1),ISBLANK($C$2)),"",E7-D7)</f>
        <v/>
      </c>
      <c r="G7" s="34" t="str">
        <f t="shared" ref="G7:G34" si="3">IF(OR(ISBLANK(B7),ISBLANK(C7),ISBLANK($C$1),ISBLANK($C$2)),"",IF(F7&lt;-5,"Fenster unbedingt geschlossen halten!!!",IF(F7&lt;-1,"Fenster sollte geschlossen bleiben!!!",IF(F7&lt;1,"Öffnen des Fensters hat nur einen geringen positiven oder negativen Effekt",IF(F7&lt;5,"Fenster kann geöffnet werden, mäßiger Trocknungseffekt","Fenster öffnen, da  sehr guter trocknender Effekt!!!")))))</f>
        <v/>
      </c>
    </row>
    <row r="8" spans="1:7" ht="15.75" thickBot="1" x14ac:dyDescent="0.3">
      <c r="A8" s="22" t="s">
        <v>64</v>
      </c>
      <c r="B8" s="26"/>
      <c r="C8" s="25"/>
      <c r="D8" s="33" t="str">
        <f t="shared" si="0"/>
        <v/>
      </c>
      <c r="E8" s="33" t="str">
        <f t="shared" si="1"/>
        <v/>
      </c>
      <c r="F8" s="33" t="str">
        <f t="shared" si="2"/>
        <v/>
      </c>
      <c r="G8" s="34" t="str">
        <f t="shared" si="3"/>
        <v/>
      </c>
    </row>
    <row r="9" spans="1:7" ht="15.75" thickBot="1" x14ac:dyDescent="0.3">
      <c r="A9" s="22" t="s">
        <v>66</v>
      </c>
      <c r="B9" s="26"/>
      <c r="C9" s="25"/>
      <c r="D9" s="33" t="str">
        <f t="shared" si="0"/>
        <v/>
      </c>
      <c r="E9" s="33" t="str">
        <f t="shared" si="1"/>
        <v/>
      </c>
      <c r="F9" s="33" t="str">
        <f t="shared" si="2"/>
        <v/>
      </c>
      <c r="G9" s="34" t="str">
        <f t="shared" si="3"/>
        <v/>
      </c>
    </row>
    <row r="10" spans="1:7" ht="15.75" thickBot="1" x14ac:dyDescent="0.3">
      <c r="A10" s="22" t="s">
        <v>67</v>
      </c>
      <c r="B10" s="26"/>
      <c r="C10" s="25"/>
      <c r="D10" s="33" t="str">
        <f t="shared" si="0"/>
        <v/>
      </c>
      <c r="E10" s="33" t="str">
        <f t="shared" si="1"/>
        <v/>
      </c>
      <c r="F10" s="33" t="str">
        <f t="shared" si="2"/>
        <v/>
      </c>
      <c r="G10" s="34" t="str">
        <f t="shared" si="3"/>
        <v/>
      </c>
    </row>
    <row r="11" spans="1:7" ht="15.75" thickBot="1" x14ac:dyDescent="0.3">
      <c r="A11" s="22" t="s">
        <v>68</v>
      </c>
      <c r="B11" s="26"/>
      <c r="C11" s="25"/>
      <c r="D11" s="33" t="str">
        <f t="shared" si="0"/>
        <v/>
      </c>
      <c r="E11" s="33" t="str">
        <f t="shared" si="1"/>
        <v/>
      </c>
      <c r="F11" s="33" t="str">
        <f t="shared" si="2"/>
        <v/>
      </c>
      <c r="G11" s="34" t="str">
        <f t="shared" si="3"/>
        <v/>
      </c>
    </row>
    <row r="12" spans="1:7" ht="15.75" thickBot="1" x14ac:dyDescent="0.3">
      <c r="A12" s="22" t="s">
        <v>69</v>
      </c>
      <c r="B12" s="26"/>
      <c r="C12" s="25"/>
      <c r="D12" s="33" t="str">
        <f t="shared" si="0"/>
        <v/>
      </c>
      <c r="E12" s="33" t="str">
        <f t="shared" si="1"/>
        <v/>
      </c>
      <c r="F12" s="33" t="str">
        <f t="shared" si="2"/>
        <v/>
      </c>
      <c r="G12" s="34" t="str">
        <f t="shared" si="3"/>
        <v/>
      </c>
    </row>
    <row r="13" spans="1:7" ht="15.75" thickBot="1" x14ac:dyDescent="0.3">
      <c r="A13" s="22" t="s">
        <v>70</v>
      </c>
      <c r="B13" s="26"/>
      <c r="C13" s="25"/>
      <c r="D13" s="33" t="str">
        <f t="shared" si="0"/>
        <v/>
      </c>
      <c r="E13" s="33" t="str">
        <f t="shared" si="1"/>
        <v/>
      </c>
      <c r="F13" s="33" t="str">
        <f t="shared" si="2"/>
        <v/>
      </c>
      <c r="G13" s="34" t="str">
        <f t="shared" si="3"/>
        <v/>
      </c>
    </row>
    <row r="14" spans="1:7" ht="15.75" thickBot="1" x14ac:dyDescent="0.3">
      <c r="A14" s="22" t="s">
        <v>71</v>
      </c>
      <c r="B14" s="26"/>
      <c r="C14" s="25"/>
      <c r="D14" s="33" t="str">
        <f t="shared" si="0"/>
        <v/>
      </c>
      <c r="E14" s="33" t="str">
        <f t="shared" si="1"/>
        <v/>
      </c>
      <c r="F14" s="33" t="str">
        <f t="shared" si="2"/>
        <v/>
      </c>
      <c r="G14" s="34" t="str">
        <f t="shared" si="3"/>
        <v/>
      </c>
    </row>
    <row r="15" spans="1:7" ht="15.75" thickBot="1" x14ac:dyDescent="0.3">
      <c r="A15" s="22"/>
      <c r="B15" s="26"/>
      <c r="C15" s="25"/>
      <c r="D15" s="33" t="str">
        <f t="shared" si="0"/>
        <v/>
      </c>
      <c r="E15" s="33" t="str">
        <f t="shared" si="1"/>
        <v/>
      </c>
      <c r="F15" s="33" t="str">
        <f t="shared" si="2"/>
        <v/>
      </c>
      <c r="G15" s="34" t="str">
        <f t="shared" si="3"/>
        <v/>
      </c>
    </row>
    <row r="16" spans="1:7" ht="15.75" thickBot="1" x14ac:dyDescent="0.3">
      <c r="A16" s="22"/>
      <c r="B16" s="26"/>
      <c r="C16" s="25"/>
      <c r="D16" s="33" t="str">
        <f t="shared" si="0"/>
        <v/>
      </c>
      <c r="E16" s="33" t="str">
        <f t="shared" si="1"/>
        <v/>
      </c>
      <c r="F16" s="33" t="str">
        <f t="shared" si="2"/>
        <v/>
      </c>
      <c r="G16" s="34" t="str">
        <f t="shared" si="3"/>
        <v/>
      </c>
    </row>
    <row r="17" spans="1:7" ht="15.75" thickBot="1" x14ac:dyDescent="0.3">
      <c r="A17" s="22"/>
      <c r="B17" s="26"/>
      <c r="C17" s="25"/>
      <c r="D17" s="33" t="str">
        <f t="shared" si="0"/>
        <v/>
      </c>
      <c r="E17" s="33" t="str">
        <f t="shared" si="1"/>
        <v/>
      </c>
      <c r="F17" s="33" t="str">
        <f t="shared" si="2"/>
        <v/>
      </c>
      <c r="G17" s="34" t="str">
        <f t="shared" si="3"/>
        <v/>
      </c>
    </row>
    <row r="18" spans="1:7" ht="15.75" thickBot="1" x14ac:dyDescent="0.3">
      <c r="A18" s="22"/>
      <c r="B18" s="26"/>
      <c r="C18" s="25"/>
      <c r="D18" s="33" t="str">
        <f t="shared" si="0"/>
        <v/>
      </c>
      <c r="E18" s="33" t="str">
        <f t="shared" si="1"/>
        <v/>
      </c>
      <c r="F18" s="33" t="str">
        <f t="shared" si="2"/>
        <v/>
      </c>
      <c r="G18" s="34" t="str">
        <f t="shared" si="3"/>
        <v/>
      </c>
    </row>
    <row r="19" spans="1:7" ht="15.75" thickBot="1" x14ac:dyDescent="0.3">
      <c r="A19" s="22"/>
      <c r="B19" s="26"/>
      <c r="C19" s="25"/>
      <c r="D19" s="33" t="str">
        <f t="shared" si="0"/>
        <v/>
      </c>
      <c r="E19" s="33" t="str">
        <f t="shared" si="1"/>
        <v/>
      </c>
      <c r="F19" s="33" t="str">
        <f t="shared" si="2"/>
        <v/>
      </c>
      <c r="G19" s="34" t="str">
        <f t="shared" si="3"/>
        <v/>
      </c>
    </row>
    <row r="20" spans="1:7" ht="15.75" thickBot="1" x14ac:dyDescent="0.3">
      <c r="A20" s="22"/>
      <c r="B20" s="26"/>
      <c r="C20" s="25"/>
      <c r="D20" s="33" t="str">
        <f t="shared" si="0"/>
        <v/>
      </c>
      <c r="E20" s="33" t="str">
        <f t="shared" si="1"/>
        <v/>
      </c>
      <c r="F20" s="33" t="str">
        <f t="shared" si="2"/>
        <v/>
      </c>
      <c r="G20" s="34" t="str">
        <f t="shared" si="3"/>
        <v/>
      </c>
    </row>
    <row r="21" spans="1:7" ht="15.75" thickBot="1" x14ac:dyDescent="0.3">
      <c r="A21" s="22"/>
      <c r="B21" s="26"/>
      <c r="C21" s="25"/>
      <c r="D21" s="33" t="str">
        <f t="shared" si="0"/>
        <v/>
      </c>
      <c r="E21" s="33" t="str">
        <f t="shared" si="1"/>
        <v/>
      </c>
      <c r="F21" s="33" t="str">
        <f t="shared" si="2"/>
        <v/>
      </c>
      <c r="G21" s="34" t="str">
        <f t="shared" si="3"/>
        <v/>
      </c>
    </row>
    <row r="22" spans="1:7" ht="15.75" thickBot="1" x14ac:dyDescent="0.3">
      <c r="A22" s="22"/>
      <c r="B22" s="26"/>
      <c r="C22" s="25"/>
      <c r="D22" s="33" t="str">
        <f t="shared" si="0"/>
        <v/>
      </c>
      <c r="E22" s="33" t="str">
        <f t="shared" si="1"/>
        <v/>
      </c>
      <c r="F22" s="33" t="str">
        <f t="shared" si="2"/>
        <v/>
      </c>
      <c r="G22" s="34" t="str">
        <f t="shared" si="3"/>
        <v/>
      </c>
    </row>
    <row r="23" spans="1:7" ht="15.75" thickBot="1" x14ac:dyDescent="0.3">
      <c r="A23" s="22"/>
      <c r="B23" s="26"/>
      <c r="C23" s="25"/>
      <c r="D23" s="33" t="str">
        <f t="shared" si="0"/>
        <v/>
      </c>
      <c r="E23" s="33" t="str">
        <f t="shared" si="1"/>
        <v/>
      </c>
      <c r="F23" s="33" t="str">
        <f t="shared" si="2"/>
        <v/>
      </c>
      <c r="G23" s="34" t="str">
        <f t="shared" si="3"/>
        <v/>
      </c>
    </row>
    <row r="24" spans="1:7" ht="15.75" thickBot="1" x14ac:dyDescent="0.3">
      <c r="A24" s="22"/>
      <c r="B24" s="26"/>
      <c r="C24" s="25"/>
      <c r="D24" s="33" t="str">
        <f t="shared" si="0"/>
        <v/>
      </c>
      <c r="E24" s="33" t="str">
        <f t="shared" si="1"/>
        <v/>
      </c>
      <c r="F24" s="33" t="str">
        <f t="shared" si="2"/>
        <v/>
      </c>
      <c r="G24" s="34" t="str">
        <f t="shared" si="3"/>
        <v/>
      </c>
    </row>
    <row r="25" spans="1:7" ht="15.75" thickBot="1" x14ac:dyDescent="0.3">
      <c r="A25" s="22"/>
      <c r="B25" s="26"/>
      <c r="C25" s="25"/>
      <c r="D25" s="33" t="str">
        <f t="shared" si="0"/>
        <v/>
      </c>
      <c r="E25" s="33" t="str">
        <f t="shared" si="1"/>
        <v/>
      </c>
      <c r="F25" s="33" t="str">
        <f t="shared" si="2"/>
        <v/>
      </c>
      <c r="G25" s="34" t="str">
        <f t="shared" si="3"/>
        <v/>
      </c>
    </row>
    <row r="26" spans="1:7" ht="15.75" thickBot="1" x14ac:dyDescent="0.3">
      <c r="A26" s="22"/>
      <c r="B26" s="26"/>
      <c r="C26" s="25"/>
      <c r="D26" s="33" t="str">
        <f t="shared" si="0"/>
        <v/>
      </c>
      <c r="E26" s="33" t="str">
        <f t="shared" si="1"/>
        <v/>
      </c>
      <c r="F26" s="33" t="str">
        <f t="shared" si="2"/>
        <v/>
      </c>
      <c r="G26" s="34" t="str">
        <f t="shared" si="3"/>
        <v/>
      </c>
    </row>
    <row r="27" spans="1:7" ht="15.75" thickBot="1" x14ac:dyDescent="0.3">
      <c r="A27" s="22"/>
      <c r="B27" s="26"/>
      <c r="C27" s="25"/>
      <c r="D27" s="33" t="str">
        <f t="shared" si="0"/>
        <v/>
      </c>
      <c r="E27" s="33" t="str">
        <f t="shared" si="1"/>
        <v/>
      </c>
      <c r="F27" s="33" t="str">
        <f t="shared" si="2"/>
        <v/>
      </c>
      <c r="G27" s="34" t="str">
        <f t="shared" si="3"/>
        <v/>
      </c>
    </row>
    <row r="28" spans="1:7" ht="15.75" thickBot="1" x14ac:dyDescent="0.3">
      <c r="A28" s="22"/>
      <c r="B28" s="26"/>
      <c r="C28" s="25"/>
      <c r="D28" s="33" t="str">
        <f t="shared" si="0"/>
        <v/>
      </c>
      <c r="E28" s="33" t="str">
        <f t="shared" si="1"/>
        <v/>
      </c>
      <c r="F28" s="33" t="str">
        <f t="shared" si="2"/>
        <v/>
      </c>
      <c r="G28" s="34" t="str">
        <f t="shared" si="3"/>
        <v/>
      </c>
    </row>
    <row r="29" spans="1:7" ht="15.75" thickBot="1" x14ac:dyDescent="0.3">
      <c r="A29" s="22"/>
      <c r="B29" s="26"/>
      <c r="C29" s="25"/>
      <c r="D29" s="33" t="str">
        <f t="shared" si="0"/>
        <v/>
      </c>
      <c r="E29" s="33" t="str">
        <f t="shared" si="1"/>
        <v/>
      </c>
      <c r="F29" s="33" t="str">
        <f t="shared" si="2"/>
        <v/>
      </c>
      <c r="G29" s="34" t="str">
        <f t="shared" si="3"/>
        <v/>
      </c>
    </row>
    <row r="30" spans="1:7" ht="15.75" thickBot="1" x14ac:dyDescent="0.3">
      <c r="A30" s="22"/>
      <c r="B30" s="26"/>
      <c r="C30" s="25"/>
      <c r="D30" s="33" t="str">
        <f t="shared" si="0"/>
        <v/>
      </c>
      <c r="E30" s="33" t="str">
        <f t="shared" si="1"/>
        <v/>
      </c>
      <c r="F30" s="33" t="str">
        <f t="shared" si="2"/>
        <v/>
      </c>
      <c r="G30" s="34" t="str">
        <f t="shared" si="3"/>
        <v/>
      </c>
    </row>
    <row r="31" spans="1:7" ht="15.75" thickBot="1" x14ac:dyDescent="0.3">
      <c r="A31" s="22"/>
      <c r="B31" s="26"/>
      <c r="C31" s="25"/>
      <c r="D31" s="33" t="str">
        <f t="shared" si="0"/>
        <v/>
      </c>
      <c r="E31" s="33" t="str">
        <f t="shared" si="1"/>
        <v/>
      </c>
      <c r="F31" s="33" t="str">
        <f t="shared" si="2"/>
        <v/>
      </c>
      <c r="G31" s="34" t="str">
        <f t="shared" si="3"/>
        <v/>
      </c>
    </row>
    <row r="32" spans="1:7" ht="15.75" thickBot="1" x14ac:dyDescent="0.3">
      <c r="A32" s="22"/>
      <c r="B32" s="26"/>
      <c r="C32" s="25"/>
      <c r="D32" s="33" t="str">
        <f t="shared" si="0"/>
        <v/>
      </c>
      <c r="E32" s="33" t="str">
        <f t="shared" si="1"/>
        <v/>
      </c>
      <c r="F32" s="33" t="str">
        <f t="shared" si="2"/>
        <v/>
      </c>
      <c r="G32" s="34" t="str">
        <f t="shared" si="3"/>
        <v/>
      </c>
    </row>
    <row r="33" spans="1:7" ht="15.75" thickBot="1" x14ac:dyDescent="0.3">
      <c r="A33" s="22"/>
      <c r="B33" s="26"/>
      <c r="C33" s="25"/>
      <c r="D33" s="33" t="str">
        <f t="shared" si="0"/>
        <v/>
      </c>
      <c r="E33" s="33" t="str">
        <f t="shared" si="1"/>
        <v/>
      </c>
      <c r="F33" s="33" t="str">
        <f t="shared" si="2"/>
        <v/>
      </c>
      <c r="G33" s="34" t="str">
        <f t="shared" si="3"/>
        <v/>
      </c>
    </row>
    <row r="34" spans="1:7" ht="15.75" thickBot="1" x14ac:dyDescent="0.3">
      <c r="A34" s="22"/>
      <c r="B34" s="26"/>
      <c r="C34" s="25"/>
      <c r="D34" s="33" t="str">
        <f t="shared" si="0"/>
        <v/>
      </c>
      <c r="E34" s="33" t="str">
        <f t="shared" si="1"/>
        <v/>
      </c>
      <c r="F34" s="33" t="str">
        <f t="shared" si="2"/>
        <v/>
      </c>
      <c r="G34" s="34" t="str">
        <f t="shared" si="3"/>
        <v/>
      </c>
    </row>
  </sheetData>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A22" sqref="A22"/>
    </sheetView>
  </sheetViews>
  <sheetFormatPr baseColWidth="10" defaultRowHeight="15" x14ac:dyDescent="0.25"/>
  <sheetData>
    <row r="1" spans="1:1" ht="18.75" x14ac:dyDescent="0.3">
      <c r="A1" s="10" t="s">
        <v>26</v>
      </c>
    </row>
    <row r="3" spans="1:1" x14ac:dyDescent="0.25">
      <c r="A3" t="s">
        <v>30</v>
      </c>
    </row>
    <row r="5" spans="1:1" x14ac:dyDescent="0.25">
      <c r="A5" t="s">
        <v>27</v>
      </c>
    </row>
    <row r="6" spans="1:1" x14ac:dyDescent="0.25">
      <c r="A6" t="s">
        <v>28</v>
      </c>
    </row>
    <row r="8" spans="1:1" x14ac:dyDescent="0.25">
      <c r="A8" t="s">
        <v>31</v>
      </c>
    </row>
    <row r="9" spans="1:1" x14ac:dyDescent="0.25">
      <c r="A9" t="s">
        <v>33</v>
      </c>
    </row>
    <row r="10" spans="1:1" x14ac:dyDescent="0.25">
      <c r="A10" t="s">
        <v>29</v>
      </c>
    </row>
    <row r="12" spans="1:1" x14ac:dyDescent="0.25">
      <c r="A12" t="s">
        <v>32</v>
      </c>
    </row>
    <row r="13" spans="1:1" x14ac:dyDescent="0.25">
      <c r="A13" t="s">
        <v>35</v>
      </c>
    </row>
    <row r="14" spans="1:1" x14ac:dyDescent="0.25">
      <c r="A14" t="s">
        <v>34</v>
      </c>
    </row>
    <row r="17" spans="1:6" x14ac:dyDescent="0.25">
      <c r="A17" t="s">
        <v>47</v>
      </c>
    </row>
    <row r="19" spans="1:6" x14ac:dyDescent="0.25">
      <c r="A19" t="s">
        <v>48</v>
      </c>
      <c r="F19" s="13" t="s">
        <v>49</v>
      </c>
    </row>
    <row r="21" spans="1:6" x14ac:dyDescent="0.25">
      <c r="A21" t="s">
        <v>50</v>
      </c>
    </row>
  </sheetData>
  <hyperlinks>
    <hyperlink ref="F19" r:id="rId1" xr:uid="{00000000-0004-0000-0200-000000000000}"/>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H23"/>
  <sheetViews>
    <sheetView workbookViewId="0">
      <selection activeCell="M24" sqref="M24"/>
    </sheetView>
  </sheetViews>
  <sheetFormatPr baseColWidth="10" defaultRowHeight="15" x14ac:dyDescent="0.25"/>
  <sheetData>
    <row r="5" spans="1:1" x14ac:dyDescent="0.25">
      <c r="A5" t="s">
        <v>5</v>
      </c>
    </row>
    <row r="10" spans="1:1" x14ac:dyDescent="0.25">
      <c r="A10" t="s">
        <v>6</v>
      </c>
    </row>
    <row r="19" spans="1:8" x14ac:dyDescent="0.25">
      <c r="A19" t="s">
        <v>41</v>
      </c>
    </row>
    <row r="20" spans="1:8" x14ac:dyDescent="0.25">
      <c r="A20" t="s">
        <v>42</v>
      </c>
    </row>
    <row r="23" spans="1:8" x14ac:dyDescent="0.25">
      <c r="F23" t="s">
        <v>39</v>
      </c>
      <c r="H23" s="13" t="s">
        <v>40</v>
      </c>
    </row>
  </sheetData>
  <hyperlinks>
    <hyperlink ref="H23" r:id="rId1" xr:uid="{00000000-0004-0000-0300-000000000000}"/>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Lüften oder nicht</vt:lpstr>
      <vt:lpstr>mehrere Räume</vt:lpstr>
      <vt:lpstr>Hilfe</vt:lpstr>
      <vt:lpstr>Formeln</vt:lpstr>
    </vt:vector>
  </TitlesOfParts>
  <Company>Frost-RL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Raus mit der feuchten Luft</dc:title>
  <dc:creator>Kurtz@antares-edu.de</dc:creator>
  <cp:keywords>Luftfeuchtigkeit Lüften Taupunkt</cp:keywords>
  <cp:lastModifiedBy>Gero Kurtz</cp:lastModifiedBy>
  <dcterms:created xsi:type="dcterms:W3CDTF">2012-01-23T16:54:15Z</dcterms:created>
  <dcterms:modified xsi:type="dcterms:W3CDTF">2020-01-23T12:06:59Z</dcterms:modified>
</cp:coreProperties>
</file>